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4" windowHeight="11160" activeTab="3"/>
  </bookViews>
  <sheets>
    <sheet name="Annex 1 - Application Form" sheetId="1" r:id="rId1"/>
    <sheet name="Annex 2 - Marketing Plan" sheetId="2" r:id="rId2"/>
    <sheet name="Annex 3 - Financial Plan" sheetId="3" r:id="rId3"/>
    <sheet name="Annex 4 - Economic Return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<sst xmlns="http://schemas.openxmlformats.org/spreadsheetml/2006/main" count="194" uniqueCount="175">
  <si>
    <t>ANNEX 1 : MAJOR TOURISM EVENTS SUPPORT SCHEME - APPLICATION FORM</t>
  </si>
  <si>
    <t>Major Tourism Events Scheme</t>
  </si>
  <si>
    <t>Application (MTESS)</t>
  </si>
  <si>
    <t>(Please fill in all sections accordingly)</t>
  </si>
  <si>
    <r>
      <t>1.</t>
    </r>
    <r>
      <rPr>
        <b/>
        <sz val="7"/>
        <rFont val="Times New Roman"/>
        <family val="1"/>
      </rPr>
      <t xml:space="preserve">            </t>
    </r>
    <r>
      <rPr>
        <b/>
        <sz val="16"/>
        <rFont val="Calibri"/>
        <family val="2"/>
      </rPr>
      <t>Applicant Details</t>
    </r>
  </si>
  <si>
    <r>
      <t>Applicant or Organisation Name</t>
    </r>
    <r>
      <rPr>
        <sz val="12"/>
        <color indexed="8"/>
        <rFont val="Calibri"/>
        <family val="2"/>
      </rPr>
      <t>:</t>
    </r>
  </si>
  <si>
    <t>Address:</t>
  </si>
  <si>
    <t>Contact Number:</t>
  </si>
  <si>
    <t>Email:</t>
  </si>
  <si>
    <t xml:space="preserve">VAT Number: </t>
  </si>
  <si>
    <r>
      <t>2.</t>
    </r>
    <r>
      <rPr>
        <b/>
        <sz val="7"/>
        <rFont val="Times New Roman"/>
        <family val="1"/>
      </rPr>
      <t xml:space="preserve">            </t>
    </r>
    <r>
      <rPr>
        <b/>
        <sz val="16"/>
        <rFont val="Calibri"/>
        <family val="2"/>
      </rPr>
      <t>Event Information</t>
    </r>
  </si>
  <si>
    <t>Event Name:</t>
  </si>
  <si>
    <t>Event Date:</t>
  </si>
  <si>
    <t>Fixed or Tentative:</t>
  </si>
  <si>
    <t xml:space="preserve">Event Venue/s: </t>
  </si>
  <si>
    <t>Amount of Funding (in Euro) being requested inclusive of VAT (if applicable):</t>
  </si>
  <si>
    <t>Website Domain Name:</t>
  </si>
  <si>
    <t>Social Media Links:</t>
  </si>
  <si>
    <t>Projected number of attendees</t>
  </si>
  <si>
    <t>Local:</t>
  </si>
  <si>
    <t>Foreign:</t>
  </si>
  <si>
    <t>Target Audience:</t>
  </si>
  <si>
    <t>Target Age Group:</t>
  </si>
  <si>
    <t>Event Description:</t>
  </si>
  <si>
    <t>Provide a brief description of the Event (maximum 150 words)</t>
  </si>
  <si>
    <t>Submission of Technical Documents including Business Plan, Marketing Plan (in addition to Annex 2), Financial Plan (Annex 3), Calculation of Economic Return</t>
  </si>
  <si>
    <t>ANNEX 2: MAJOR TOURISM EVENTS SUPPORT SCHEME - MARKETING PLAN</t>
  </si>
  <si>
    <t xml:space="preserve">Marketing Plan </t>
  </si>
  <si>
    <r>
      <t>A</t>
    </r>
    <r>
      <rPr>
        <b/>
        <sz val="12"/>
        <color indexed="8"/>
        <rFont val="Calibri"/>
        <family val="2"/>
      </rPr>
      <t xml:space="preserve"> Marketing Plan including but not limited to:</t>
    </r>
  </si>
  <si>
    <t>Details of your proposed marketing activities (local and overseas). Should include Market Research, Target Market, Positioning of Event, Competitive Analysis, Market Strategy &amp; Sales Forecast.</t>
  </si>
  <si>
    <t>Description of what is the expected Media Exposure of the Event. (Pre &amp; Post)</t>
  </si>
  <si>
    <t>ANNEX 3: MAJOR TOURISM EVENTS SUPPORT SCHEME - FINANCIAL PLAN</t>
  </si>
  <si>
    <t>Only fields in yellow are to be completed by the applicant</t>
  </si>
  <si>
    <t>EXPENDITURE</t>
  </si>
  <si>
    <t>Eligible Costs</t>
  </si>
  <si>
    <t>A</t>
  </si>
  <si>
    <t>Marketing Costs (international marketing only)</t>
  </si>
  <si>
    <t>Digital Media</t>
  </si>
  <si>
    <t xml:space="preserve">Print Media </t>
  </si>
  <si>
    <t>Out of Home Media</t>
  </si>
  <si>
    <t xml:space="preserve">Radio </t>
  </si>
  <si>
    <t>Influencer and Ambassador Fees</t>
  </si>
  <si>
    <t>Photography &amp; Videography</t>
  </si>
  <si>
    <t>TV</t>
  </si>
  <si>
    <t>Other</t>
  </si>
  <si>
    <t>B</t>
  </si>
  <si>
    <t>Performance Costs – Performance fees / Appearance fees (excluding travel, food and accomodation expenses)</t>
  </si>
  <si>
    <t>C</t>
  </si>
  <si>
    <t>Promoter Fees / Event Management Fees</t>
  </si>
  <si>
    <t>D</t>
  </si>
  <si>
    <t xml:space="preserve">Hospitality </t>
  </si>
  <si>
    <t>Accommodation</t>
  </si>
  <si>
    <t>Flights</t>
  </si>
  <si>
    <t>Transportation</t>
  </si>
  <si>
    <t>Meals/ Per Diem</t>
  </si>
  <si>
    <t>E</t>
  </si>
  <si>
    <t xml:space="preserve">Health &amp; Safety Costs </t>
  </si>
  <si>
    <t>Police/ Transport Malta / LESA</t>
  </si>
  <si>
    <t>CPD</t>
  </si>
  <si>
    <t>First Aid/Medics</t>
  </si>
  <si>
    <t>Risk Assessment Report</t>
  </si>
  <si>
    <t>Insurance</t>
  </si>
  <si>
    <t>Fire Extinguishers</t>
  </si>
  <si>
    <t>Security</t>
  </si>
  <si>
    <t>CCTV/ Internet and Supply</t>
  </si>
  <si>
    <t>Mojos/ Concrete Blocks/ High Fencing, Barriers</t>
  </si>
  <si>
    <t>F</t>
  </si>
  <si>
    <t xml:space="preserve">Venue Costs – Venue hire / Venue preparation / Venue restoration / Marquee hire </t>
  </si>
  <si>
    <t>G</t>
  </si>
  <si>
    <t xml:space="preserve">Production Costs </t>
  </si>
  <si>
    <t>Stage</t>
  </si>
  <si>
    <t>Lighting</t>
  </si>
  <si>
    <t>Electricity Supply</t>
  </si>
  <si>
    <t>LED Screens</t>
  </si>
  <si>
    <t>Sound</t>
  </si>
  <si>
    <t>Décor</t>
  </si>
  <si>
    <t>Transport</t>
  </si>
  <si>
    <t>Artist Rider Fee</t>
  </si>
  <si>
    <t>Platforms/ Risers</t>
  </si>
  <si>
    <t>Seating Structure</t>
  </si>
  <si>
    <t>Cleaning of Premises Pre and Post</t>
  </si>
  <si>
    <t>Mobile Toilets</t>
  </si>
  <si>
    <t>H</t>
  </si>
  <si>
    <t xml:space="preserve">Audit Fees </t>
  </si>
  <si>
    <t>I</t>
  </si>
  <si>
    <t xml:space="preserve">Freight Costs </t>
  </si>
  <si>
    <t>J</t>
  </si>
  <si>
    <t>Total Eligible Costs</t>
  </si>
  <si>
    <t>Other Costs</t>
  </si>
  <si>
    <t>K</t>
  </si>
  <si>
    <t>Total Other Costs</t>
  </si>
  <si>
    <t>L=J+K</t>
  </si>
  <si>
    <t>TOTAL EVENT COSTS</t>
  </si>
  <si>
    <t>INCOME</t>
  </si>
  <si>
    <t>M</t>
  </si>
  <si>
    <t xml:space="preserve">Income from Corporate Sponsorships  </t>
  </si>
  <si>
    <t>N</t>
  </si>
  <si>
    <t>Income from Other Sources [specify]:</t>
  </si>
  <si>
    <t xml:space="preserve">   Income source 1 Bar sales</t>
  </si>
  <si>
    <t xml:space="preserve">   Income source 2  Ticket sales</t>
  </si>
  <si>
    <t xml:space="preserve">   Income source 3  Public Sponsorships</t>
  </si>
  <si>
    <t xml:space="preserve">   Income source 4 Others</t>
  </si>
  <si>
    <t>O</t>
  </si>
  <si>
    <t>Total Income (without MTESS assistance)</t>
  </si>
  <si>
    <t>MTESS FINANCIAL ASSISTANCE</t>
  </si>
  <si>
    <t>P</t>
  </si>
  <si>
    <t>Co-financing %</t>
  </si>
  <si>
    <t>Q=J*P</t>
  </si>
  <si>
    <t xml:space="preserve">Potential assistance from MTESS </t>
  </si>
  <si>
    <t>R=O+Q</t>
  </si>
  <si>
    <t>TOTAL EVENT INCOME</t>
  </si>
  <si>
    <t>S=L-R</t>
  </si>
  <si>
    <t>FINANCIAL SURPLUS / (DEFICIT)</t>
  </si>
  <si>
    <t>ANNEX 4: MAJOR TOURISM EVENTS SUPPORT SCHEME - CALCULATION OF ECONOMIC RETURN</t>
  </si>
  <si>
    <t>Breakdown of persons attending the Event</t>
  </si>
  <si>
    <t>Total attendance expected</t>
  </si>
  <si>
    <t xml:space="preserve">of which already resident in Malta </t>
  </si>
  <si>
    <t>C=A-B</t>
  </si>
  <si>
    <t>Non-local visitors</t>
  </si>
  <si>
    <t>Number of casual non-local visitors</t>
  </si>
  <si>
    <t>E=C-D</t>
  </si>
  <si>
    <t>Event-specific visitors</t>
  </si>
  <si>
    <t>Non-local, event-specific Visitor Accommodation Details</t>
  </si>
  <si>
    <t>Number of visitors staying in paid accommodation</t>
  </si>
  <si>
    <t>Number of visitors staying with family and friends</t>
  </si>
  <si>
    <t>Number of day visitors</t>
  </si>
  <si>
    <t>I must = E</t>
  </si>
  <si>
    <t>Total Event-specific visitors</t>
  </si>
  <si>
    <t>Expected number of nights spent by each visitor staying in paid accommodation in Malta</t>
  </si>
  <si>
    <t>Expected number of nights spent by each visitor staying with family and friends</t>
  </si>
  <si>
    <t>Event Organiser Expenditure</t>
  </si>
  <si>
    <t>L</t>
  </si>
  <si>
    <t>Total expenditure on the Event (eligible and ineligible)</t>
  </si>
  <si>
    <t>From Annex 3 - Financial Plan</t>
  </si>
  <si>
    <t>of which spent in Malta</t>
  </si>
  <si>
    <t>of which spent outside Malta</t>
  </si>
  <si>
    <t>Calculation of Economic Return on Investment</t>
  </si>
  <si>
    <t>VISITOR REVENUE GENERATED IN MALTA THROUGH THE EVENT (INJECTION)</t>
  </si>
  <si>
    <t>O=F*J</t>
  </si>
  <si>
    <t>Bednights generated by those staying in paid accommodation</t>
  </si>
  <si>
    <t>MTA data</t>
  </si>
  <si>
    <t>Average cost of paid accommodation per night (per person)</t>
  </si>
  <si>
    <t>Q</t>
  </si>
  <si>
    <t>Q=O*P</t>
  </si>
  <si>
    <t>Revenue generated for accommodation sector</t>
  </si>
  <si>
    <t>R</t>
  </si>
  <si>
    <t>Average daily spend on non-accommodation items</t>
  </si>
  <si>
    <t>S</t>
  </si>
  <si>
    <t>S=(N*Q) + (G*K*Q) + (H*Q)</t>
  </si>
  <si>
    <t>Revenue generated for non-accommodation sectors</t>
  </si>
  <si>
    <t>T</t>
  </si>
  <si>
    <t>T=Q+S</t>
  </si>
  <si>
    <t>TOTAL REVENUE GENERATED</t>
  </si>
  <si>
    <t>EVENT ORGANISER EXPENDITURE ABROAD (LEAKAGE)</t>
  </si>
  <si>
    <t>U</t>
  </si>
  <si>
    <t>U=N</t>
  </si>
  <si>
    <t xml:space="preserve">Total event organiser's expenditure outside Malta </t>
  </si>
  <si>
    <t>V</t>
  </si>
  <si>
    <t>V=T-U</t>
  </si>
  <si>
    <t>Total Direct Economic Impact of the Event on Malta</t>
  </si>
  <si>
    <t>PUBLIC FUNDS REQUESTED UNDER MTESS</t>
  </si>
  <si>
    <t>W</t>
  </si>
  <si>
    <t xml:space="preserve">EVENT - ELIGIBLE COSTS UNDER MTESS </t>
  </si>
  <si>
    <t>X</t>
  </si>
  <si>
    <t>MTESS CO-FINANCING RATE</t>
  </si>
  <si>
    <t>Y</t>
  </si>
  <si>
    <t>MTESS FUNDING REQUESTED</t>
  </si>
  <si>
    <t>Z</t>
  </si>
  <si>
    <t>Z=V/Y</t>
  </si>
  <si>
    <t>RETURN ON INVESTMENT (ECONOMIC MULTIPLIER)</t>
  </si>
  <si>
    <t>1:</t>
  </si>
  <si>
    <t>FUNDING AMOUNT REQUIRED TO GENERATE A 30% MARK-UP IN FIRST EVENT, TAPERING BY 10 P.P. FOR LATER EVENTS</t>
  </si>
  <si>
    <t>FUNDING = ELIGIBLE COSTS PLUS MARK-UP LESS EVENT REVENUE</t>
  </si>
  <si>
    <t>MTA Tourist Facts &amp; Figures 2019 (€ Spend on accommodation / collective length of stay 5.9 days)</t>
  </si>
  <si>
    <t>ok to add spend of visitors staying with family and friends here? Perhaps not €89 I believe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</si>
</sst>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&quot;€&quot;#,##0"/>
    <numFmt numFmtId="167" formatCode="#,##0.000"/>
  </numFmts>
  <fonts count="8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3"/>
      <name val="Calibri"/>
      <family val="2"/>
    </font>
    <font>
      <b/>
      <sz val="26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7"/>
      <name val="Times New Roman"/>
      <family val="1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Verdana"/>
      <family val="2"/>
    </font>
    <font>
      <b/>
      <sz val="12"/>
      <color indexed="8"/>
      <name val="Calibri"/>
      <family val="2"/>
    </font>
    <font>
      <sz val="10"/>
      <name val="Verdana"/>
      <family val="2"/>
    </font>
    <font>
      <sz val="13"/>
      <name val="Calibri"/>
      <family val="2"/>
    </font>
    <font>
      <i/>
      <sz val="11"/>
      <name val="Calibri"/>
      <family val="2"/>
    </font>
    <font>
      <b/>
      <sz val="13"/>
      <color indexed="9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sz val="13"/>
      <color indexed="9"/>
      <name val="Calibri"/>
      <family val="2"/>
    </font>
    <font>
      <b/>
      <i/>
      <sz val="13"/>
      <name val="Calibri"/>
      <family val="2"/>
    </font>
    <font>
      <sz val="11"/>
      <color indexed="55"/>
      <name val="Calibri"/>
      <family val="2"/>
    </font>
    <font>
      <i/>
      <sz val="11"/>
      <color indexed="55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indexed="55"/>
      <name val="Calibri"/>
      <family val="2"/>
    </font>
    <font>
      <sz val="9"/>
      <color indexed="55"/>
      <name val="Calibri"/>
      <family val="2"/>
    </font>
    <font>
      <b/>
      <sz val="11"/>
      <color indexed="10"/>
      <name val="Calibri"/>
      <family val="2"/>
    </font>
    <font>
      <sz val="13"/>
      <color indexed="55"/>
      <name val="Calibri"/>
      <family val="2"/>
    </font>
    <font>
      <b/>
      <sz val="14"/>
      <color indexed="8"/>
      <name val="Calibri"/>
      <family val="2"/>
    </font>
    <font>
      <b/>
      <sz val="14"/>
      <color indexed="55"/>
      <name val="Calibri"/>
      <family val="2"/>
    </font>
    <font>
      <b/>
      <sz val="11"/>
      <color indexed="55"/>
      <name val="Calibri"/>
      <family val="2"/>
    </font>
    <font>
      <b/>
      <sz val="16"/>
      <color indexed="8"/>
      <name val="Calibri"/>
      <family val="2"/>
    </font>
    <font>
      <b/>
      <sz val="16"/>
      <color indexed="55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3"/>
      <color theme="0"/>
      <name val="Calibri"/>
      <family val="2"/>
    </font>
    <font>
      <b/>
      <i/>
      <sz val="13"/>
      <color theme="0"/>
      <name val="Calibri"/>
      <family val="2"/>
    </font>
    <font>
      <sz val="11"/>
      <color theme="0" tint="-0.3499799966812134"/>
      <name val="Calibri"/>
      <family val="2"/>
    </font>
    <font>
      <i/>
      <sz val="11"/>
      <color theme="0" tint="-0.3499799966812134"/>
      <name val="Calibri"/>
      <family val="2"/>
    </font>
    <font>
      <sz val="14"/>
      <color theme="0" tint="-0.3499799966812134"/>
      <name val="Calibri"/>
      <family val="2"/>
    </font>
    <font>
      <sz val="9"/>
      <color theme="0" tint="-0.3499799966812134"/>
      <name val="Calibri"/>
      <family val="2"/>
    </font>
    <font>
      <sz val="13"/>
      <color theme="0" tint="-0.3499799966812134"/>
      <name val="Calibri"/>
      <family val="2"/>
    </font>
    <font>
      <b/>
      <sz val="14"/>
      <color theme="1"/>
      <name val="Calibri"/>
      <family val="2"/>
    </font>
    <font>
      <b/>
      <sz val="14"/>
      <color theme="0" tint="-0.3499799966812134"/>
      <name val="Calibri"/>
      <family val="2"/>
    </font>
    <font>
      <b/>
      <sz val="11"/>
      <color theme="0" tint="-0.3499799966812134"/>
      <name val="Calibri"/>
      <family val="2"/>
    </font>
    <font>
      <b/>
      <sz val="16"/>
      <color theme="1"/>
      <name val="Calibri"/>
      <family val="2"/>
    </font>
    <font>
      <b/>
      <sz val="16"/>
      <color theme="0" tint="-0.349979996681213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4"/>
    </xf>
    <xf numFmtId="0" fontId="8" fillId="0" borderId="0" xfId="0" applyFont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67" fillId="33" borderId="14" xfId="0" applyFont="1" applyFill="1" applyBorder="1" applyAlignment="1">
      <alignment horizontal="left" vertical="center" wrapText="1"/>
    </xf>
    <xf numFmtId="0" fontId="67" fillId="33" borderId="12" xfId="0" applyFont="1" applyFill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0" fillId="4" borderId="1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6" fillId="34" borderId="10" xfId="0" applyFont="1" applyFill="1" applyBorder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/>
    </xf>
    <xf numFmtId="0" fontId="67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3" fontId="1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7" fillId="0" borderId="16" xfId="0" applyFont="1" applyBorder="1" applyAlignment="1" quotePrefix="1">
      <alignment horizontal="center" vertical="center"/>
    </xf>
    <xf numFmtId="0" fontId="17" fillId="0" borderId="16" xfId="0" applyFont="1" applyBorder="1" applyAlignment="1">
      <alignment horizontal="left" vertical="center"/>
    </xf>
    <xf numFmtId="166" fontId="5" fillId="35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 quotePrefix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vertical="center" wrapText="1"/>
    </xf>
    <xf numFmtId="166" fontId="18" fillId="35" borderId="16" xfId="0" applyNumberFormat="1" applyFont="1" applyFill="1" applyBorder="1" applyAlignment="1">
      <alignment horizontal="center" vertical="center" wrapText="1"/>
    </xf>
    <xf numFmtId="0" fontId="68" fillId="36" borderId="16" xfId="0" applyFont="1" applyFill="1" applyBorder="1" applyAlignment="1" quotePrefix="1">
      <alignment horizontal="center" vertical="center"/>
    </xf>
    <xf numFmtId="0" fontId="68" fillId="36" borderId="16" xfId="0" applyFont="1" applyFill="1" applyBorder="1" applyAlignment="1">
      <alignment horizontal="left" vertical="center"/>
    </xf>
    <xf numFmtId="166" fontId="69" fillId="36" borderId="16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166" fontId="5" fillId="35" borderId="19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7" fillId="0" borderId="18" xfId="0" applyFont="1" applyBorder="1" applyAlignment="1">
      <alignment horizontal="center" vertical="center"/>
    </xf>
    <xf numFmtId="166" fontId="17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17" fillId="0" borderId="16" xfId="0" applyFont="1" applyBorder="1" applyAlignment="1">
      <alignment vertical="center" wrapText="1"/>
    </xf>
    <xf numFmtId="0" fontId="5" fillId="0" borderId="21" xfId="0" applyFont="1" applyBorder="1" applyAlignment="1">
      <alignment/>
    </xf>
    <xf numFmtId="0" fontId="5" fillId="0" borderId="18" xfId="0" applyFont="1" applyBorder="1" applyAlignment="1" quotePrefix="1">
      <alignment horizontal="center" vertical="center"/>
    </xf>
    <xf numFmtId="9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6" fontId="5" fillId="0" borderId="19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68" fillId="37" borderId="16" xfId="0" applyFont="1" applyFill="1" applyBorder="1" applyAlignment="1" quotePrefix="1">
      <alignment horizontal="center" vertical="center"/>
    </xf>
    <xf numFmtId="0" fontId="68" fillId="37" borderId="16" xfId="0" applyFont="1" applyFill="1" applyBorder="1" applyAlignment="1">
      <alignment horizontal="left" vertical="center"/>
    </xf>
    <xf numFmtId="166" fontId="69" fillId="37" borderId="16" xfId="0" applyNumberFormat="1" applyFont="1" applyFill="1" applyBorder="1" applyAlignment="1">
      <alignment horizontal="center" vertical="center" wrapText="1"/>
    </xf>
    <xf numFmtId="0" fontId="3" fillId="13" borderId="16" xfId="0" applyFont="1" applyFill="1" applyBorder="1" applyAlignment="1" quotePrefix="1">
      <alignment horizontal="center" vertical="center"/>
    </xf>
    <xf numFmtId="0" fontId="3" fillId="13" borderId="16" xfId="0" applyFont="1" applyFill="1" applyBorder="1" applyAlignment="1">
      <alignment horizontal="left" vertical="center"/>
    </xf>
    <xf numFmtId="166" fontId="20" fillId="13" borderId="16" xfId="0" applyNumberFormat="1" applyFont="1" applyFill="1" applyBorder="1" applyAlignment="1">
      <alignment horizontal="center" vertical="center" wrapText="1"/>
    </xf>
    <xf numFmtId="166" fontId="18" fillId="0" borderId="16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0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71" fillId="0" borderId="0" xfId="0" applyFont="1" applyAlignment="1">
      <alignment vertical="center"/>
    </xf>
    <xf numFmtId="0" fontId="7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5" fillId="35" borderId="16" xfId="0" applyNumberFormat="1" applyFont="1" applyFill="1" applyBorder="1" applyAlignment="1">
      <alignment vertical="center" wrapText="1"/>
    </xf>
    <xf numFmtId="3" fontId="5" fillId="0" borderId="16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3" fontId="24" fillId="0" borderId="16" xfId="0" applyNumberFormat="1" applyFont="1" applyBorder="1" applyAlignment="1">
      <alignment vertical="center" wrapText="1"/>
    </xf>
    <xf numFmtId="0" fontId="7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 wrapText="1"/>
    </xf>
    <xf numFmtId="3" fontId="5" fillId="0" borderId="16" xfId="0" applyNumberFormat="1" applyFont="1" applyBorder="1" applyAlignment="1">
      <alignment horizontal="right" vertical="center"/>
    </xf>
    <xf numFmtId="0" fontId="73" fillId="0" borderId="16" xfId="0" applyFont="1" applyBorder="1" applyAlignment="1">
      <alignment vertical="center"/>
    </xf>
    <xf numFmtId="0" fontId="27" fillId="0" borderId="0" xfId="0" applyFont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166" fontId="5" fillId="0" borderId="16" xfId="44" applyNumberFormat="1" applyFont="1" applyFill="1" applyBorder="1" applyAlignment="1">
      <alignment vertical="center" wrapText="1"/>
    </xf>
    <xf numFmtId="166" fontId="5" fillId="35" borderId="16" xfId="44" applyNumberFormat="1" applyFont="1" applyFill="1" applyBorder="1" applyAlignment="1">
      <alignment vertical="center" wrapText="1"/>
    </xf>
    <xf numFmtId="0" fontId="74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166" fontId="5" fillId="38" borderId="16" xfId="0" applyNumberFormat="1" applyFont="1" applyFill="1" applyBorder="1" applyAlignment="1">
      <alignment vertical="center" wrapText="1"/>
    </xf>
    <xf numFmtId="0" fontId="70" fillId="38" borderId="0" xfId="0" applyFont="1" applyFill="1" applyAlignment="1">
      <alignment vertical="center" wrapText="1"/>
    </xf>
    <xf numFmtId="166" fontId="17" fillId="0" borderId="16" xfId="0" applyNumberFormat="1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3" fontId="17" fillId="0" borderId="0" xfId="0" applyNumberFormat="1" applyFont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75" fillId="39" borderId="16" xfId="0" applyFont="1" applyFill="1" applyBorder="1" applyAlignment="1">
      <alignment horizontal="center" vertical="center"/>
    </xf>
    <xf numFmtId="0" fontId="75" fillId="39" borderId="16" xfId="0" applyFont="1" applyFill="1" applyBorder="1" applyAlignment="1">
      <alignment vertical="center"/>
    </xf>
    <xf numFmtId="166" fontId="75" fillId="39" borderId="16" xfId="0" applyNumberFormat="1" applyFont="1" applyFill="1" applyBorder="1" applyAlignment="1">
      <alignment vertical="center"/>
    </xf>
    <xf numFmtId="0" fontId="7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7" fillId="0" borderId="16" xfId="0" applyFont="1" applyBorder="1" applyAlignment="1">
      <alignment vertical="center"/>
    </xf>
    <xf numFmtId="166" fontId="5" fillId="0" borderId="16" xfId="0" applyNumberFormat="1" applyFont="1" applyBorder="1" applyAlignment="1">
      <alignment vertical="center"/>
    </xf>
    <xf numFmtId="9" fontId="5" fillId="0" borderId="16" xfId="57" applyFont="1" applyBorder="1" applyAlignment="1">
      <alignment vertical="center"/>
    </xf>
    <xf numFmtId="0" fontId="17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13" borderId="16" xfId="0" applyFont="1" applyFill="1" applyBorder="1" applyAlignment="1">
      <alignment horizontal="center" vertical="center"/>
    </xf>
    <xf numFmtId="0" fontId="78" fillId="13" borderId="16" xfId="0" applyFont="1" applyFill="1" applyBorder="1" applyAlignment="1">
      <alignment vertical="center"/>
    </xf>
    <xf numFmtId="3" fontId="78" fillId="19" borderId="23" xfId="42" applyNumberFormat="1" applyFont="1" applyFill="1" applyBorder="1" applyAlignment="1" quotePrefix="1">
      <alignment horizontal="center" vertical="center"/>
    </xf>
    <xf numFmtId="167" fontId="78" fillId="19" borderId="19" xfId="42" applyNumberFormat="1" applyFont="1" applyFill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5" fillId="19" borderId="0" xfId="0" applyFont="1" applyFill="1" applyAlignment="1">
      <alignment vertical="center"/>
    </xf>
    <xf numFmtId="0" fontId="0" fillId="19" borderId="0" xfId="0" applyFill="1" applyAlignment="1">
      <alignment/>
    </xf>
    <xf numFmtId="0" fontId="70" fillId="19" borderId="0" xfId="0" applyFont="1" applyFill="1" applyAlignment="1">
      <alignment vertical="center" wrapText="1"/>
    </xf>
    <xf numFmtId="0" fontId="67" fillId="33" borderId="15" xfId="0" applyFont="1" applyFill="1" applyBorder="1" applyAlignment="1">
      <alignment horizontal="left" vertical="center" wrapText="1"/>
    </xf>
    <xf numFmtId="0" fontId="67" fillId="33" borderId="12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right" vertical="center" wrapText="1"/>
    </xf>
    <xf numFmtId="0" fontId="67" fillId="33" borderId="12" xfId="0" applyFont="1" applyFill="1" applyBorder="1" applyAlignment="1">
      <alignment horizontal="right" vertical="center" wrapText="1"/>
    </xf>
    <xf numFmtId="0" fontId="68" fillId="36" borderId="16" xfId="0" applyFont="1" applyFill="1" applyBorder="1" applyAlignment="1">
      <alignment horizontal="center" vertical="center"/>
    </xf>
    <xf numFmtId="0" fontId="17" fillId="40" borderId="18" xfId="0" applyFont="1" applyFill="1" applyBorder="1" applyAlignment="1">
      <alignment horizontal="left" vertical="center" wrapText="1"/>
    </xf>
    <xf numFmtId="0" fontId="17" fillId="40" borderId="23" xfId="0" applyFont="1" applyFill="1" applyBorder="1" applyAlignment="1">
      <alignment horizontal="left" vertical="center" wrapText="1"/>
    </xf>
    <xf numFmtId="0" fontId="17" fillId="40" borderId="19" xfId="0" applyFont="1" applyFill="1" applyBorder="1" applyAlignment="1">
      <alignment horizontal="left" vertical="center" wrapText="1"/>
    </xf>
    <xf numFmtId="0" fontId="68" fillId="37" borderId="16" xfId="0" applyFont="1" applyFill="1" applyBorder="1" applyAlignment="1">
      <alignment horizontal="center" vertical="center"/>
    </xf>
    <xf numFmtId="0" fontId="17" fillId="41" borderId="16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1038225</xdr:colOff>
      <xdr:row>0</xdr:row>
      <xdr:rowOff>200025</xdr:rowOff>
    </xdr:from>
    <xdr:to>
      <xdr:col>1</xdr:col>
      <xdr:colOff>4000500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200025"/>
          <a:ext cx="29622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onelgerada\Dropbox\Artworks%20Lio\Sponsorship%20Schemes\MTESS\MTESS_Annexes%201,2,3%20&amp;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 3 - Financial Pl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B14" sqref="B14"/>
    </sheetView>
  </sheetViews>
  <sheetFormatPr defaultColWidth="11.00390625" defaultRowHeight="15.75"/>
  <cols>
    <col min="1" max="1" width="81.125" style="0" customWidth="1"/>
    <col min="2" max="2" width="62.625" style="0" customWidth="1"/>
  </cols>
  <sheetData>
    <row r="1" ht="17.25">
      <c r="A1" s="1" t="s">
        <v>0</v>
      </c>
    </row>
    <row r="2" ht="17.25">
      <c r="A2" s="1"/>
    </row>
    <row r="3" ht="33.75">
      <c r="A3" s="2" t="s">
        <v>1</v>
      </c>
    </row>
    <row r="4" ht="33.75">
      <c r="A4" s="2" t="s">
        <v>2</v>
      </c>
    </row>
    <row r="5" ht="15.75">
      <c r="A5" s="3"/>
    </row>
    <row r="6" ht="15.75">
      <c r="A6" s="3" t="s">
        <v>3</v>
      </c>
    </row>
    <row r="7" ht="15.75">
      <c r="A7" s="3"/>
    </row>
    <row r="8" ht="15.75">
      <c r="A8" s="3"/>
    </row>
    <row r="9" ht="20.25">
      <c r="A9" s="4" t="s">
        <v>4</v>
      </c>
    </row>
    <row r="10" ht="15.75" thickBot="1">
      <c r="A10" s="5"/>
    </row>
    <row r="11" spans="1:2" ht="15.75" thickBot="1">
      <c r="A11" s="6" t="s">
        <v>5</v>
      </c>
      <c r="B11" s="7"/>
    </row>
    <row r="12" spans="1:2" ht="15.75" thickBot="1">
      <c r="A12" s="8" t="s">
        <v>6</v>
      </c>
      <c r="B12" s="9"/>
    </row>
    <row r="13" spans="1:2" ht="15.75" thickBot="1">
      <c r="A13" s="8" t="s">
        <v>7</v>
      </c>
      <c r="B13" s="9"/>
    </row>
    <row r="14" spans="1:2" ht="15.75" thickBot="1">
      <c r="A14" s="8" t="s">
        <v>8</v>
      </c>
      <c r="B14" s="9"/>
    </row>
    <row r="15" spans="1:2" ht="15.75" thickBot="1">
      <c r="A15" s="8" t="s">
        <v>9</v>
      </c>
      <c r="B15" s="9"/>
    </row>
    <row r="16" ht="15.75">
      <c r="A16" s="3"/>
    </row>
    <row r="17" ht="20.25">
      <c r="A17" s="4" t="s">
        <v>10</v>
      </c>
    </row>
    <row r="18" ht="15.75" thickBot="1">
      <c r="A18" s="10"/>
    </row>
    <row r="19" spans="1:2" ht="15.75" thickBot="1">
      <c r="A19" s="6" t="s">
        <v>11</v>
      </c>
      <c r="B19" s="11"/>
    </row>
    <row r="20" spans="1:2" ht="15.75" thickBot="1">
      <c r="A20" s="8" t="s">
        <v>12</v>
      </c>
      <c r="B20" s="12"/>
    </row>
    <row r="21" spans="1:2" ht="15.75" thickBot="1">
      <c r="A21" s="8" t="s">
        <v>13</v>
      </c>
      <c r="B21" s="12"/>
    </row>
    <row r="22" spans="1:2" ht="15.75" thickBot="1">
      <c r="A22" s="8" t="s">
        <v>14</v>
      </c>
      <c r="B22" s="12"/>
    </row>
    <row r="23" spans="1:2" ht="15.75" thickBot="1">
      <c r="A23" s="8" t="s">
        <v>15</v>
      </c>
      <c r="B23" s="12"/>
    </row>
    <row r="24" spans="1:2" ht="15.75">
      <c r="A24" s="13" t="s">
        <v>16</v>
      </c>
      <c r="B24" s="120"/>
    </row>
    <row r="25" spans="1:2" ht="15.75" thickBot="1">
      <c r="A25" s="8" t="s">
        <v>17</v>
      </c>
      <c r="B25" s="121"/>
    </row>
    <row r="26" spans="1:2" ht="15.75">
      <c r="A26" s="118" t="s">
        <v>18</v>
      </c>
      <c r="B26" s="120"/>
    </row>
    <row r="27" spans="1:2" ht="15.75" thickBot="1">
      <c r="A27" s="119"/>
      <c r="B27" s="121"/>
    </row>
    <row r="28" spans="1:2" ht="15.75">
      <c r="A28" s="128" t="s">
        <v>19</v>
      </c>
      <c r="B28" s="120"/>
    </row>
    <row r="29" spans="1:2" ht="15.75" thickBot="1">
      <c r="A29" s="129"/>
      <c r="B29" s="121"/>
    </row>
    <row r="30" spans="1:2" ht="15.75" thickBot="1">
      <c r="A30" s="14" t="s">
        <v>20</v>
      </c>
      <c r="B30" s="12"/>
    </row>
    <row r="31" spans="1:2" ht="15.75" thickBot="1">
      <c r="A31" s="8" t="s">
        <v>21</v>
      </c>
      <c r="B31" s="15"/>
    </row>
    <row r="32" spans="1:2" ht="15.75">
      <c r="A32" s="118" t="s">
        <v>22</v>
      </c>
      <c r="B32" s="120"/>
    </row>
    <row r="33" spans="1:2" ht="15.75" thickBot="1">
      <c r="A33" s="119"/>
      <c r="B33" s="121"/>
    </row>
    <row r="34" spans="1:2" ht="15.75">
      <c r="A34" s="118"/>
      <c r="B34" s="120"/>
    </row>
    <row r="35" spans="1:2" ht="15.75" thickBot="1">
      <c r="A35" s="119"/>
      <c r="B35" s="121"/>
    </row>
    <row r="36" ht="15.75">
      <c r="A36" s="16"/>
    </row>
    <row r="37" ht="15.75" thickBot="1">
      <c r="A37" s="3"/>
    </row>
    <row r="38" ht="15.75">
      <c r="A38" s="17" t="s">
        <v>23</v>
      </c>
    </row>
    <row r="39" ht="15.75" thickBot="1">
      <c r="A39" s="13" t="s">
        <v>24</v>
      </c>
    </row>
    <row r="40" spans="1:2" ht="15.75">
      <c r="A40" s="122"/>
      <c r="B40" s="123"/>
    </row>
    <row r="41" spans="1:2" ht="15.75">
      <c r="A41" s="124"/>
      <c r="B41" s="125"/>
    </row>
    <row r="42" spans="1:2" ht="15.75">
      <c r="A42" s="124"/>
      <c r="B42" s="125"/>
    </row>
    <row r="43" spans="1:2" ht="15.75">
      <c r="A43" s="124"/>
      <c r="B43" s="125"/>
    </row>
    <row r="44" spans="1:2" ht="15.75">
      <c r="A44" s="124"/>
      <c r="B44" s="125"/>
    </row>
    <row r="45" spans="1:2" ht="15.75">
      <c r="A45" s="124"/>
      <c r="B45" s="125"/>
    </row>
    <row r="46" spans="1:2" ht="15.75">
      <c r="A46" s="124"/>
      <c r="B46" s="125"/>
    </row>
    <row r="47" spans="1:2" ht="15.75">
      <c r="A47" s="124"/>
      <c r="B47" s="125"/>
    </row>
    <row r="48" spans="1:2" ht="15.75">
      <c r="A48" s="124"/>
      <c r="B48" s="125"/>
    </row>
    <row r="49" spans="1:2" ht="15.75">
      <c r="A49" s="124"/>
      <c r="B49" s="125"/>
    </row>
    <row r="50" spans="1:2" ht="15.75">
      <c r="A50" s="124"/>
      <c r="B50" s="125"/>
    </row>
    <row r="51" spans="1:2" ht="15.75" thickBot="1">
      <c r="A51" s="126"/>
      <c r="B51" s="127"/>
    </row>
    <row r="52" ht="15.75">
      <c r="A52" s="16"/>
    </row>
    <row r="53" ht="15.75">
      <c r="A53" s="18" t="s">
        <v>25</v>
      </c>
    </row>
    <row r="54" ht="15.75">
      <c r="A54" s="16"/>
    </row>
  </sheetData>
  <sheetProtection/>
  <mergeCells count="10">
    <mergeCell ref="A34:A35"/>
    <mergeCell ref="B34:B35"/>
    <mergeCell ref="A40:B51"/>
    <mergeCell ref="B24:B25"/>
    <mergeCell ref="A26:A27"/>
    <mergeCell ref="B26:B27"/>
    <mergeCell ref="A28:A29"/>
    <mergeCell ref="B28:B29"/>
    <mergeCell ref="A32:A33"/>
    <mergeCell ref="B32:B3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6" sqref="A6"/>
    </sheetView>
  </sheetViews>
  <sheetFormatPr defaultColWidth="11.00390625" defaultRowHeight="15.75"/>
  <cols>
    <col min="1" max="2" width="116.125" style="0" customWidth="1"/>
  </cols>
  <sheetData>
    <row r="1" ht="16.5">
      <c r="A1" s="19" t="s">
        <v>26</v>
      </c>
    </row>
    <row r="2" ht="16.5" thickBot="1">
      <c r="A2" s="19"/>
    </row>
    <row r="3" ht="21" thickBot="1">
      <c r="A3" s="20" t="s">
        <v>27</v>
      </c>
    </row>
    <row r="4" ht="15.75">
      <c r="A4" s="21"/>
    </row>
    <row r="5" ht="15.75">
      <c r="A5" s="22" t="s">
        <v>28</v>
      </c>
    </row>
    <row r="6" ht="33.75" customHeight="1">
      <c r="A6" s="23" t="s">
        <v>29</v>
      </c>
    </row>
    <row r="7" ht="280.5" customHeight="1">
      <c r="A7" s="24"/>
    </row>
    <row r="8" ht="24" customHeight="1">
      <c r="A8" s="24" t="s">
        <v>30</v>
      </c>
    </row>
    <row r="9" ht="264" customHeight="1">
      <c r="A9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selection activeCell="C71" sqref="C71"/>
    </sheetView>
  </sheetViews>
  <sheetFormatPr defaultColWidth="11.00390625" defaultRowHeight="15.75"/>
  <cols>
    <col min="1" max="1" width="14.375" style="0" customWidth="1"/>
    <col min="2" max="2" width="87.375" style="0" bestFit="1" customWidth="1"/>
    <col min="3" max="3" width="15.875" style="0" customWidth="1"/>
  </cols>
  <sheetData>
    <row r="1" spans="1:3" ht="16.5">
      <c r="A1" s="1" t="s">
        <v>31</v>
      </c>
      <c r="B1" s="25"/>
      <c r="C1" s="26"/>
    </row>
    <row r="2" spans="1:3" ht="15.75">
      <c r="A2" s="27" t="s">
        <v>32</v>
      </c>
      <c r="B2" s="27"/>
      <c r="C2" s="28"/>
    </row>
    <row r="3" spans="1:3" ht="15.75">
      <c r="A3" s="29"/>
      <c r="B3" s="29"/>
      <c r="C3" s="30"/>
    </row>
    <row r="4" spans="1:3" ht="16.5">
      <c r="A4" s="130" t="s">
        <v>33</v>
      </c>
      <c r="B4" s="130"/>
      <c r="C4" s="130"/>
    </row>
    <row r="5" spans="1:3" ht="15.75">
      <c r="A5" s="131" t="s">
        <v>34</v>
      </c>
      <c r="B5" s="132"/>
      <c r="C5" s="133"/>
    </row>
    <row r="6" spans="1:3" ht="15.75">
      <c r="A6" s="31" t="s">
        <v>35</v>
      </c>
      <c r="B6" s="32" t="s">
        <v>36</v>
      </c>
      <c r="C6" s="33"/>
    </row>
    <row r="7" spans="1:3" ht="15.75">
      <c r="A7" s="34"/>
      <c r="B7" s="35" t="s">
        <v>37</v>
      </c>
      <c r="C7" s="33"/>
    </row>
    <row r="8" spans="1:3" ht="15.75">
      <c r="A8" s="34"/>
      <c r="B8" s="35" t="s">
        <v>38</v>
      </c>
      <c r="C8" s="33"/>
    </row>
    <row r="9" spans="1:3" ht="15.75">
      <c r="A9" s="34"/>
      <c r="B9" s="35" t="s">
        <v>39</v>
      </c>
      <c r="C9" s="33"/>
    </row>
    <row r="10" spans="1:3" ht="15.75">
      <c r="A10" s="34"/>
      <c r="B10" s="35" t="s">
        <v>40</v>
      </c>
      <c r="C10" s="33"/>
    </row>
    <row r="11" spans="1:3" ht="15.75">
      <c r="A11" s="34"/>
      <c r="B11" s="35" t="s">
        <v>41</v>
      </c>
      <c r="C11" s="33"/>
    </row>
    <row r="12" spans="1:3" ht="15.75">
      <c r="A12" s="34"/>
      <c r="B12" s="35" t="s">
        <v>42</v>
      </c>
      <c r="C12" s="33"/>
    </row>
    <row r="13" spans="1:3" ht="15.75">
      <c r="A13" s="34"/>
      <c r="B13" s="35" t="s">
        <v>43</v>
      </c>
      <c r="C13" s="33"/>
    </row>
    <row r="14" spans="1:3" ht="15.75">
      <c r="A14" s="34"/>
      <c r="B14" s="35" t="s">
        <v>44</v>
      </c>
      <c r="C14" s="33"/>
    </row>
    <row r="15" spans="1:3" ht="15.75">
      <c r="A15" s="36" t="s">
        <v>45</v>
      </c>
      <c r="B15" s="32" t="s">
        <v>46</v>
      </c>
      <c r="C15" s="33"/>
    </row>
    <row r="16" spans="1:3" ht="15.75">
      <c r="A16" s="36" t="s">
        <v>47</v>
      </c>
      <c r="B16" s="32" t="s">
        <v>48</v>
      </c>
      <c r="C16" s="33"/>
    </row>
    <row r="17" spans="1:3" ht="15.75">
      <c r="A17" s="36" t="s">
        <v>49</v>
      </c>
      <c r="B17" s="32" t="s">
        <v>50</v>
      </c>
      <c r="C17" s="33"/>
    </row>
    <row r="18" spans="1:3" ht="15.75">
      <c r="A18" s="37"/>
      <c r="B18" s="35" t="s">
        <v>51</v>
      </c>
      <c r="C18" s="33"/>
    </row>
    <row r="19" spans="1:3" ht="15.75">
      <c r="A19" s="37"/>
      <c r="B19" s="35" t="s">
        <v>52</v>
      </c>
      <c r="C19" s="33"/>
    </row>
    <row r="20" spans="1:3" ht="15.75">
      <c r="A20" s="37"/>
      <c r="B20" s="35" t="s">
        <v>53</v>
      </c>
      <c r="C20" s="33"/>
    </row>
    <row r="21" spans="1:3" ht="15.75">
      <c r="A21" s="37"/>
      <c r="B21" s="35" t="s">
        <v>54</v>
      </c>
      <c r="C21" s="33"/>
    </row>
    <row r="22" spans="1:3" ht="15.75">
      <c r="A22" s="36" t="s">
        <v>55</v>
      </c>
      <c r="B22" s="32" t="s">
        <v>56</v>
      </c>
      <c r="C22" s="33"/>
    </row>
    <row r="23" spans="1:3" ht="15.75">
      <c r="A23" s="37"/>
      <c r="B23" s="35" t="s">
        <v>57</v>
      </c>
      <c r="C23" s="33"/>
    </row>
    <row r="24" spans="1:3" ht="15.75">
      <c r="A24" s="37"/>
      <c r="B24" s="35" t="s">
        <v>58</v>
      </c>
      <c r="C24" s="33"/>
    </row>
    <row r="25" spans="1:3" ht="15.75">
      <c r="A25" s="37"/>
      <c r="B25" s="35" t="s">
        <v>59</v>
      </c>
      <c r="C25" s="33"/>
    </row>
    <row r="26" spans="1:3" ht="15.75">
      <c r="A26" s="37"/>
      <c r="B26" s="35" t="s">
        <v>60</v>
      </c>
      <c r="C26" s="33"/>
    </row>
    <row r="27" spans="1:3" ht="15.75">
      <c r="A27" s="37"/>
      <c r="B27" s="35" t="s">
        <v>61</v>
      </c>
      <c r="C27" s="33"/>
    </row>
    <row r="28" spans="1:3" ht="15.75">
      <c r="A28" s="37"/>
      <c r="B28" s="35" t="s">
        <v>62</v>
      </c>
      <c r="C28" s="33"/>
    </row>
    <row r="29" spans="1:3" ht="15.75">
      <c r="A29" s="37"/>
      <c r="B29" s="35" t="s">
        <v>63</v>
      </c>
      <c r="C29" s="33"/>
    </row>
    <row r="30" spans="1:3" ht="15.75">
      <c r="A30" s="37"/>
      <c r="B30" s="35" t="s">
        <v>64</v>
      </c>
      <c r="C30" s="33"/>
    </row>
    <row r="31" spans="1:3" ht="15.75">
      <c r="A31" s="37"/>
      <c r="B31" s="35" t="s">
        <v>65</v>
      </c>
      <c r="C31" s="33"/>
    </row>
    <row r="32" spans="1:3" ht="15.75">
      <c r="A32" s="36" t="s">
        <v>66</v>
      </c>
      <c r="B32" s="32" t="s">
        <v>67</v>
      </c>
      <c r="C32" s="33"/>
    </row>
    <row r="33" spans="1:3" ht="15.75">
      <c r="A33" s="36" t="s">
        <v>68</v>
      </c>
      <c r="B33" s="32" t="s">
        <v>69</v>
      </c>
      <c r="C33" s="33"/>
    </row>
    <row r="34" spans="1:3" ht="15.75">
      <c r="A34" s="37"/>
      <c r="B34" s="35" t="s">
        <v>70</v>
      </c>
      <c r="C34" s="33"/>
    </row>
    <row r="35" spans="1:3" ht="15.75">
      <c r="A35" s="37"/>
      <c r="B35" s="35" t="s">
        <v>71</v>
      </c>
      <c r="C35" s="33"/>
    </row>
    <row r="36" spans="1:3" ht="15.75">
      <c r="A36" s="37"/>
      <c r="B36" s="35" t="s">
        <v>72</v>
      </c>
      <c r="C36" s="33"/>
    </row>
    <row r="37" spans="1:3" ht="15.75">
      <c r="A37" s="37"/>
      <c r="B37" s="35" t="s">
        <v>73</v>
      </c>
      <c r="C37" s="33"/>
    </row>
    <row r="38" spans="1:3" ht="15.75">
      <c r="A38" s="37"/>
      <c r="B38" s="35" t="s">
        <v>74</v>
      </c>
      <c r="C38" s="33"/>
    </row>
    <row r="39" spans="1:3" ht="15.75">
      <c r="A39" s="37"/>
      <c r="B39" s="35" t="s">
        <v>75</v>
      </c>
      <c r="C39" s="33"/>
    </row>
    <row r="40" spans="1:3" ht="15.75">
      <c r="A40" s="37"/>
      <c r="B40" s="35" t="s">
        <v>76</v>
      </c>
      <c r="C40" s="33"/>
    </row>
    <row r="41" spans="1:3" ht="15.75">
      <c r="A41" s="37"/>
      <c r="B41" s="35" t="s">
        <v>77</v>
      </c>
      <c r="C41" s="33"/>
    </row>
    <row r="42" spans="1:3" ht="15.75">
      <c r="A42" s="37"/>
      <c r="B42" s="35" t="s">
        <v>78</v>
      </c>
      <c r="C42" s="33"/>
    </row>
    <row r="43" spans="1:3" ht="15.75">
      <c r="A43" s="37"/>
      <c r="B43" s="35" t="s">
        <v>79</v>
      </c>
      <c r="C43" s="33"/>
    </row>
    <row r="44" spans="1:3" ht="15.75">
      <c r="A44" s="37"/>
      <c r="B44" s="35" t="s">
        <v>80</v>
      </c>
      <c r="C44" s="33"/>
    </row>
    <row r="45" spans="1:3" ht="15.75">
      <c r="A45" s="37"/>
      <c r="B45" s="35" t="s">
        <v>81</v>
      </c>
      <c r="C45" s="33"/>
    </row>
    <row r="46" spans="1:3" ht="15.75">
      <c r="A46" s="36" t="s">
        <v>82</v>
      </c>
      <c r="B46" s="32" t="s">
        <v>83</v>
      </c>
      <c r="C46" s="33"/>
    </row>
    <row r="47" spans="1:3" ht="15.75">
      <c r="A47" s="36" t="s">
        <v>84</v>
      </c>
      <c r="B47" s="32" t="s">
        <v>85</v>
      </c>
      <c r="C47" s="33"/>
    </row>
    <row r="48" spans="1:3" ht="15.75">
      <c r="A48" s="38" t="s">
        <v>86</v>
      </c>
      <c r="B48" s="39" t="s">
        <v>87</v>
      </c>
      <c r="C48" s="65">
        <f>SUM(C6:C47)</f>
        <v>0</v>
      </c>
    </row>
    <row r="49" spans="1:3" ht="15.75">
      <c r="A49" s="131" t="s">
        <v>88</v>
      </c>
      <c r="B49" s="132"/>
      <c r="C49" s="133"/>
    </row>
    <row r="50" spans="1:3" ht="15.75">
      <c r="A50" s="34" t="s">
        <v>89</v>
      </c>
      <c r="B50" s="35" t="s">
        <v>90</v>
      </c>
      <c r="C50" s="40"/>
    </row>
    <row r="51" spans="1:3" ht="16.5">
      <c r="A51" s="41" t="s">
        <v>91</v>
      </c>
      <c r="B51" s="42" t="s">
        <v>92</v>
      </c>
      <c r="C51" s="43">
        <f>C48+C50</f>
        <v>0</v>
      </c>
    </row>
    <row r="52" spans="1:3" ht="15.75">
      <c r="A52" s="29"/>
      <c r="B52" s="29"/>
      <c r="C52" s="30"/>
    </row>
    <row r="53" spans="1:3" ht="15.75">
      <c r="A53" s="29"/>
      <c r="B53" s="29"/>
      <c r="C53" s="30"/>
    </row>
    <row r="54" spans="1:3" ht="16.5">
      <c r="A54" s="134" t="s">
        <v>93</v>
      </c>
      <c r="B54" s="134"/>
      <c r="C54" s="134"/>
    </row>
    <row r="55" spans="1:3" ht="15.75">
      <c r="A55" s="44" t="s">
        <v>94</v>
      </c>
      <c r="B55" s="45" t="s">
        <v>95</v>
      </c>
      <c r="C55" s="46"/>
    </row>
    <row r="56" spans="1:3" ht="15.75">
      <c r="A56" s="44" t="s">
        <v>96</v>
      </c>
      <c r="B56" s="45" t="s">
        <v>97</v>
      </c>
      <c r="C56" s="46"/>
    </row>
    <row r="57" spans="1:3" ht="15.75">
      <c r="A57" s="44"/>
      <c r="B57" s="47" t="s">
        <v>98</v>
      </c>
      <c r="C57" s="46"/>
    </row>
    <row r="58" spans="1:3" ht="15.75">
      <c r="A58" s="44"/>
      <c r="B58" s="47" t="s">
        <v>99</v>
      </c>
      <c r="C58" s="46"/>
    </row>
    <row r="59" spans="1:3" ht="15.75">
      <c r="A59" s="44"/>
      <c r="B59" s="47" t="s">
        <v>100</v>
      </c>
      <c r="C59" s="46"/>
    </row>
    <row r="60" spans="1:3" ht="15.75">
      <c r="A60" s="44"/>
      <c r="B60" s="47" t="s">
        <v>101</v>
      </c>
      <c r="C60" s="46"/>
    </row>
    <row r="61" spans="1:3" ht="15.75">
      <c r="A61" s="44"/>
      <c r="B61" s="47"/>
      <c r="C61" s="46"/>
    </row>
    <row r="62" spans="1:3" ht="15.75">
      <c r="A62" s="44"/>
      <c r="B62" s="47"/>
      <c r="C62" s="46"/>
    </row>
    <row r="63" spans="1:3" ht="15.75">
      <c r="A63" s="48" t="s">
        <v>102</v>
      </c>
      <c r="B63" s="39" t="s">
        <v>103</v>
      </c>
      <c r="C63" s="49">
        <f>SUM(C55:C62)</f>
        <v>0</v>
      </c>
    </row>
    <row r="64" spans="1:3" ht="15.75">
      <c r="A64" s="50"/>
      <c r="B64" s="29"/>
      <c r="C64" s="51"/>
    </row>
    <row r="65" spans="1:3" ht="15.75">
      <c r="A65" s="50"/>
      <c r="B65" s="52" t="s">
        <v>104</v>
      </c>
      <c r="C65" s="53"/>
    </row>
    <row r="66" spans="1:3" ht="15.75">
      <c r="A66" s="54" t="s">
        <v>105</v>
      </c>
      <c r="B66" s="51" t="s">
        <v>106</v>
      </c>
      <c r="C66" s="55">
        <v>0.5</v>
      </c>
    </row>
    <row r="67" spans="1:3" ht="15.75">
      <c r="A67" s="56" t="s">
        <v>107</v>
      </c>
      <c r="B67" s="45" t="s">
        <v>108</v>
      </c>
      <c r="C67" s="57">
        <f>C66*C48</f>
        <v>0</v>
      </c>
    </row>
    <row r="68" spans="1:3" ht="15.75">
      <c r="A68" s="50"/>
      <c r="B68" s="29"/>
      <c r="C68" s="58"/>
    </row>
    <row r="69" spans="1:3" ht="16.5">
      <c r="A69" s="59" t="s">
        <v>109</v>
      </c>
      <c r="B69" s="60" t="s">
        <v>110</v>
      </c>
      <c r="C69" s="61">
        <f>C63+C67</f>
        <v>0</v>
      </c>
    </row>
    <row r="70" spans="1:3" ht="15.75">
      <c r="A70" s="29"/>
      <c r="B70" s="29"/>
      <c r="C70" s="30"/>
    </row>
    <row r="71" spans="1:3" ht="16.5">
      <c r="A71" s="62" t="s">
        <v>111</v>
      </c>
      <c r="B71" s="63" t="s">
        <v>112</v>
      </c>
      <c r="C71" s="64">
        <f>C69-C51</f>
        <v>0</v>
      </c>
    </row>
  </sheetData>
  <sheetProtection/>
  <mergeCells count="4">
    <mergeCell ref="A4:C4"/>
    <mergeCell ref="A5:C5"/>
    <mergeCell ref="A49:C49"/>
    <mergeCell ref="A54:C5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E8" sqref="E8"/>
    </sheetView>
  </sheetViews>
  <sheetFormatPr defaultColWidth="11.00390625" defaultRowHeight="15.75"/>
  <cols>
    <col min="1" max="1" width="5.625" style="0" customWidth="1"/>
    <col min="2" max="2" width="21.00390625" style="0" customWidth="1"/>
    <col min="3" max="3" width="90.375" style="0" bestFit="1" customWidth="1"/>
    <col min="4" max="4" width="3.125" style="0" bestFit="1" customWidth="1"/>
    <col min="5" max="5" width="15.125" style="0" bestFit="1" customWidth="1"/>
  </cols>
  <sheetData>
    <row r="1" spans="1:6" ht="16.5">
      <c r="A1" s="1" t="s">
        <v>113</v>
      </c>
      <c r="B1" s="66"/>
      <c r="C1" s="67"/>
      <c r="D1" s="67"/>
      <c r="E1" s="68"/>
      <c r="F1" s="69"/>
    </row>
    <row r="2" spans="1:6" ht="15.75">
      <c r="A2" s="27" t="s">
        <v>32</v>
      </c>
      <c r="B2" s="70"/>
      <c r="C2" s="27"/>
      <c r="D2" s="27"/>
      <c r="E2" s="71"/>
      <c r="F2" s="72"/>
    </row>
    <row r="3" spans="1:6" ht="15.75">
      <c r="A3" s="3"/>
      <c r="B3" s="3"/>
      <c r="C3" s="67"/>
      <c r="D3" s="67"/>
      <c r="E3" s="68"/>
      <c r="F3" s="69"/>
    </row>
    <row r="4" spans="1:6" ht="15.75">
      <c r="A4" s="135" t="s">
        <v>114</v>
      </c>
      <c r="B4" s="135"/>
      <c r="C4" s="135"/>
      <c r="D4" s="135"/>
      <c r="E4" s="135"/>
      <c r="F4" s="73"/>
    </row>
    <row r="5" spans="1:6" ht="15.75">
      <c r="A5" s="37" t="s">
        <v>35</v>
      </c>
      <c r="B5" s="37"/>
      <c r="C5" s="45" t="s">
        <v>115</v>
      </c>
      <c r="D5" s="74"/>
      <c r="E5" s="75"/>
      <c r="F5" s="73"/>
    </row>
    <row r="6" spans="1:6" ht="15.75">
      <c r="A6" s="37" t="s">
        <v>45</v>
      </c>
      <c r="B6" s="37"/>
      <c r="C6" s="45" t="s">
        <v>116</v>
      </c>
      <c r="D6" s="74"/>
      <c r="E6" s="75"/>
      <c r="F6" s="73"/>
    </row>
    <row r="7" spans="1:6" ht="15.75">
      <c r="A7" s="37" t="s">
        <v>47</v>
      </c>
      <c r="B7" s="37" t="s">
        <v>117</v>
      </c>
      <c r="C7" s="45" t="s">
        <v>118</v>
      </c>
      <c r="D7" s="74"/>
      <c r="E7" s="76">
        <f>E5-E6</f>
        <v>0</v>
      </c>
      <c r="F7" s="73"/>
    </row>
    <row r="8" spans="1:6" ht="15.75">
      <c r="A8" s="37" t="s">
        <v>49</v>
      </c>
      <c r="B8" s="37"/>
      <c r="C8" s="45" t="s">
        <v>119</v>
      </c>
      <c r="D8" s="74"/>
      <c r="E8" s="75"/>
      <c r="F8" s="73"/>
    </row>
    <row r="9" spans="1:6" ht="18">
      <c r="A9" s="77" t="s">
        <v>55</v>
      </c>
      <c r="B9" s="77" t="s">
        <v>120</v>
      </c>
      <c r="C9" s="78" t="s">
        <v>121</v>
      </c>
      <c r="D9" s="79"/>
      <c r="E9" s="80">
        <f>E7-E8</f>
        <v>0</v>
      </c>
      <c r="F9" s="81"/>
    </row>
    <row r="10" spans="1:6" ht="15.75">
      <c r="A10" s="82"/>
      <c r="B10" s="82"/>
      <c r="C10" s="74"/>
      <c r="D10" s="74"/>
      <c r="E10" s="83"/>
      <c r="F10" s="73"/>
    </row>
    <row r="11" spans="1:6" ht="15.75">
      <c r="A11" s="135" t="s">
        <v>122</v>
      </c>
      <c r="B11" s="135"/>
      <c r="C11" s="135"/>
      <c r="D11" s="135"/>
      <c r="E11" s="135"/>
      <c r="F11" s="73"/>
    </row>
    <row r="12" spans="1:6" ht="15.75">
      <c r="A12" s="37" t="s">
        <v>66</v>
      </c>
      <c r="B12" s="37"/>
      <c r="C12" s="45" t="s">
        <v>123</v>
      </c>
      <c r="D12" s="74"/>
      <c r="E12" s="75"/>
      <c r="F12" s="73"/>
    </row>
    <row r="13" spans="1:6" ht="15.75">
      <c r="A13" s="37" t="s">
        <v>68</v>
      </c>
      <c r="B13" s="37"/>
      <c r="C13" s="45" t="s">
        <v>124</v>
      </c>
      <c r="D13" s="74"/>
      <c r="E13" s="75"/>
      <c r="F13" s="73"/>
    </row>
    <row r="14" spans="1:6" ht="15.75">
      <c r="A14" s="37" t="s">
        <v>82</v>
      </c>
      <c r="B14" s="37"/>
      <c r="C14" s="45" t="s">
        <v>125</v>
      </c>
      <c r="D14" s="74"/>
      <c r="E14" s="75"/>
      <c r="F14" s="73"/>
    </row>
    <row r="15" spans="1:6" ht="15.75">
      <c r="A15" s="37" t="s">
        <v>84</v>
      </c>
      <c r="B15" s="37" t="s">
        <v>126</v>
      </c>
      <c r="C15" s="45" t="s">
        <v>127</v>
      </c>
      <c r="D15" s="67"/>
      <c r="E15" s="84">
        <f>SUM(E12:E14)</f>
        <v>0</v>
      </c>
      <c r="F15" s="85" t="str">
        <f>IF(E15=E9,"OK","ERROR")</f>
        <v>OK</v>
      </c>
    </row>
    <row r="16" spans="1:6" ht="15.75">
      <c r="A16" s="67"/>
      <c r="B16" s="67"/>
      <c r="C16" s="67"/>
      <c r="D16" s="67"/>
      <c r="E16" s="67"/>
      <c r="F16" s="69"/>
    </row>
    <row r="17" spans="1:6" ht="15.75">
      <c r="A17" s="37" t="s">
        <v>86</v>
      </c>
      <c r="B17" s="37"/>
      <c r="C17" s="45" t="s">
        <v>128</v>
      </c>
      <c r="D17" s="74"/>
      <c r="E17" s="75"/>
      <c r="F17" s="73"/>
    </row>
    <row r="18" spans="1:6" ht="15.75">
      <c r="A18" s="37" t="s">
        <v>89</v>
      </c>
      <c r="B18" s="37"/>
      <c r="C18" s="45" t="s">
        <v>129</v>
      </c>
      <c r="D18" s="74"/>
      <c r="E18" s="75"/>
      <c r="F18" s="73"/>
    </row>
    <row r="19" spans="1:6" ht="15.75">
      <c r="A19" s="82"/>
      <c r="B19" s="82"/>
      <c r="C19" s="86"/>
      <c r="D19" s="74"/>
      <c r="E19" s="83"/>
      <c r="F19" s="73"/>
    </row>
    <row r="20" spans="1:6" ht="15.75">
      <c r="A20" s="135" t="s">
        <v>130</v>
      </c>
      <c r="B20" s="135"/>
      <c r="C20" s="135"/>
      <c r="D20" s="135"/>
      <c r="E20" s="135"/>
      <c r="F20" s="69"/>
    </row>
    <row r="21" spans="1:6" ht="15.75">
      <c r="A21" s="37" t="s">
        <v>131</v>
      </c>
      <c r="B21" s="37"/>
      <c r="C21" s="87" t="s">
        <v>132</v>
      </c>
      <c r="D21" s="74"/>
      <c r="E21" s="88" t="e">
        <f>'[1]Annex 3 - Financial Plan'!C51</f>
        <v>#REF!</v>
      </c>
      <c r="F21" s="69" t="s">
        <v>133</v>
      </c>
    </row>
    <row r="22" spans="1:6" ht="15.75">
      <c r="A22" s="37" t="s">
        <v>94</v>
      </c>
      <c r="B22" s="37"/>
      <c r="C22" s="45" t="s">
        <v>134</v>
      </c>
      <c r="D22" s="74"/>
      <c r="E22" s="89"/>
      <c r="F22" s="73"/>
    </row>
    <row r="23" spans="1:6" ht="15.75">
      <c r="A23" s="37" t="s">
        <v>96</v>
      </c>
      <c r="B23" s="37"/>
      <c r="C23" s="45" t="s">
        <v>135</v>
      </c>
      <c r="D23" s="74"/>
      <c r="E23" s="89"/>
      <c r="F23" s="73"/>
    </row>
    <row r="24" spans="1:6" ht="15.75">
      <c r="A24" s="82"/>
      <c r="B24" s="82"/>
      <c r="C24" s="86"/>
      <c r="D24" s="74"/>
      <c r="E24" s="83"/>
      <c r="F24" s="73"/>
    </row>
    <row r="25" spans="1:6" ht="15.75">
      <c r="A25" s="82"/>
      <c r="B25" s="82"/>
      <c r="C25" s="86"/>
      <c r="D25" s="74"/>
      <c r="E25" s="83"/>
      <c r="F25" s="73"/>
    </row>
    <row r="26" spans="1:6" ht="16.5">
      <c r="A26" s="136" t="s">
        <v>136</v>
      </c>
      <c r="B26" s="136"/>
      <c r="C26" s="136"/>
      <c r="D26" s="136"/>
      <c r="E26" s="136"/>
      <c r="F26" s="90"/>
    </row>
    <row r="27" spans="1:6" ht="15.75">
      <c r="A27" s="82"/>
      <c r="B27" s="82"/>
      <c r="C27" s="91"/>
      <c r="D27" s="74"/>
      <c r="E27" s="83"/>
      <c r="F27" s="73"/>
    </row>
    <row r="28" spans="1:6" ht="15.75">
      <c r="A28" s="135" t="s">
        <v>137</v>
      </c>
      <c r="B28" s="135"/>
      <c r="C28" s="135"/>
      <c r="D28" s="135"/>
      <c r="E28" s="135"/>
      <c r="F28" s="69"/>
    </row>
    <row r="29" spans="1:6" ht="15.75">
      <c r="A29" s="37" t="s">
        <v>102</v>
      </c>
      <c r="B29" s="37" t="s">
        <v>138</v>
      </c>
      <c r="C29" s="45" t="s">
        <v>139</v>
      </c>
      <c r="D29" s="74"/>
      <c r="E29" s="76">
        <f>E12*E17</f>
        <v>0</v>
      </c>
      <c r="F29" s="73"/>
    </row>
    <row r="30" spans="1:13" ht="15.75">
      <c r="A30" s="37" t="s">
        <v>105</v>
      </c>
      <c r="B30" s="37" t="s">
        <v>140</v>
      </c>
      <c r="C30" s="45" t="s">
        <v>141</v>
      </c>
      <c r="D30" s="74"/>
      <c r="E30" s="92">
        <f>279/5.9</f>
        <v>47.28813559322034</v>
      </c>
      <c r="F30" s="93"/>
      <c r="G30" s="115" t="s">
        <v>173</v>
      </c>
      <c r="H30" s="116"/>
      <c r="I30" s="116"/>
      <c r="J30" s="116"/>
      <c r="K30" s="116"/>
      <c r="L30" s="116"/>
      <c r="M30" s="116"/>
    </row>
    <row r="31" spans="1:7" ht="15.75">
      <c r="A31" s="37" t="s">
        <v>142</v>
      </c>
      <c r="B31" s="37" t="s">
        <v>143</v>
      </c>
      <c r="C31" s="52" t="s">
        <v>144</v>
      </c>
      <c r="D31" s="74"/>
      <c r="E31" s="94">
        <f>E29*E30</f>
        <v>0</v>
      </c>
      <c r="F31" s="73"/>
      <c r="G31" s="67"/>
    </row>
    <row r="32" spans="1:7" ht="15.75">
      <c r="A32" s="82"/>
      <c r="B32" s="82"/>
      <c r="C32" s="95"/>
      <c r="D32" s="74"/>
      <c r="E32" s="96"/>
      <c r="F32" s="73"/>
      <c r="G32" s="67"/>
    </row>
    <row r="33" spans="1:13" ht="15.75">
      <c r="A33" s="37" t="s">
        <v>145</v>
      </c>
      <c r="B33" s="37" t="s">
        <v>140</v>
      </c>
      <c r="C33" s="45" t="s">
        <v>146</v>
      </c>
      <c r="D33" s="74"/>
      <c r="E33" s="92">
        <f>(807-279)/5.9</f>
        <v>89.4915254237288</v>
      </c>
      <c r="F33" s="117"/>
      <c r="G33" s="115" t="s">
        <v>173</v>
      </c>
      <c r="H33" s="116"/>
      <c r="I33" s="116"/>
      <c r="J33" s="116"/>
      <c r="K33" s="116"/>
      <c r="L33" s="116"/>
      <c r="M33" s="116"/>
    </row>
    <row r="34" spans="1:7" ht="15.75">
      <c r="A34" s="37" t="s">
        <v>147</v>
      </c>
      <c r="B34" s="37" t="s">
        <v>148</v>
      </c>
      <c r="C34" s="52" t="s">
        <v>149</v>
      </c>
      <c r="D34" s="74"/>
      <c r="E34" s="94">
        <f>(E29*E33)+(E13*E33)+(E14*E33)</f>
        <v>0</v>
      </c>
      <c r="F34" s="73"/>
      <c r="G34" s="67" t="s">
        <v>174</v>
      </c>
    </row>
    <row r="35" spans="1:6" ht="15.75">
      <c r="A35" s="97"/>
      <c r="B35" s="82"/>
      <c r="C35" s="74"/>
      <c r="D35" s="74"/>
      <c r="E35" s="83"/>
      <c r="F35" s="73"/>
    </row>
    <row r="36" spans="1:6" ht="15.75">
      <c r="A36" s="37" t="s">
        <v>150</v>
      </c>
      <c r="B36" s="37" t="s">
        <v>151</v>
      </c>
      <c r="C36" s="98" t="s">
        <v>152</v>
      </c>
      <c r="D36" s="74"/>
      <c r="E36" s="94">
        <f>E31+E34</f>
        <v>0</v>
      </c>
      <c r="F36" s="69"/>
    </row>
    <row r="37" spans="1:6" ht="15.75">
      <c r="A37" s="67"/>
      <c r="B37" s="67"/>
      <c r="C37" s="67"/>
      <c r="D37" s="67"/>
      <c r="E37" s="67"/>
      <c r="F37" s="69"/>
    </row>
    <row r="38" spans="1:6" ht="15.75">
      <c r="A38" s="67"/>
      <c r="B38" s="67"/>
      <c r="C38" s="67"/>
      <c r="D38" s="67"/>
      <c r="E38" s="67"/>
      <c r="F38" s="69"/>
    </row>
    <row r="39" spans="1:6" ht="15.75">
      <c r="A39" s="135" t="s">
        <v>153</v>
      </c>
      <c r="B39" s="135"/>
      <c r="C39" s="135"/>
      <c r="D39" s="135"/>
      <c r="E39" s="135"/>
      <c r="F39" s="69"/>
    </row>
    <row r="40" spans="1:6" ht="15.75">
      <c r="A40" s="37" t="s">
        <v>154</v>
      </c>
      <c r="B40" s="37" t="s">
        <v>155</v>
      </c>
      <c r="C40" s="98" t="s">
        <v>156</v>
      </c>
      <c r="D40" s="74"/>
      <c r="E40" s="94">
        <f>E23</f>
        <v>0</v>
      </c>
      <c r="F40" s="69"/>
    </row>
    <row r="41" spans="1:6" ht="15.75">
      <c r="A41" s="67"/>
      <c r="B41" s="67"/>
      <c r="C41" s="67"/>
      <c r="D41" s="67"/>
      <c r="E41" s="67"/>
      <c r="F41" s="69"/>
    </row>
    <row r="42" spans="1:6" ht="15.75">
      <c r="A42" s="67"/>
      <c r="B42" s="67"/>
      <c r="C42" s="67"/>
      <c r="D42" s="67"/>
      <c r="E42" s="67"/>
      <c r="F42" s="69"/>
    </row>
    <row r="43" spans="1:6" ht="18">
      <c r="A43" s="99" t="s">
        <v>157</v>
      </c>
      <c r="B43" s="99" t="s">
        <v>158</v>
      </c>
      <c r="C43" s="100" t="s">
        <v>159</v>
      </c>
      <c r="D43" s="100"/>
      <c r="E43" s="101">
        <f>E36-E40</f>
        <v>0</v>
      </c>
      <c r="F43" s="102"/>
    </row>
    <row r="44" spans="1:6" ht="18">
      <c r="A44" s="103"/>
      <c r="B44" s="103"/>
      <c r="C44" s="103"/>
      <c r="D44" s="103"/>
      <c r="E44" s="103"/>
      <c r="F44" s="102"/>
    </row>
    <row r="45" spans="1:6" ht="15.75">
      <c r="A45" s="135" t="s">
        <v>160</v>
      </c>
      <c r="B45" s="135"/>
      <c r="C45" s="135"/>
      <c r="D45" s="135"/>
      <c r="E45" s="135"/>
      <c r="F45" s="69"/>
    </row>
    <row r="46" spans="1:6" ht="15.75">
      <c r="A46" s="82"/>
      <c r="B46" s="82"/>
      <c r="C46" s="67"/>
      <c r="D46" s="67"/>
      <c r="E46" s="68"/>
      <c r="F46" s="69"/>
    </row>
    <row r="47" spans="1:6" ht="15.75">
      <c r="A47" s="37" t="s">
        <v>161</v>
      </c>
      <c r="B47" s="37"/>
      <c r="C47" s="104" t="s">
        <v>162</v>
      </c>
      <c r="D47" s="67"/>
      <c r="E47" s="105">
        <v>0</v>
      </c>
      <c r="F47" s="69" t="s">
        <v>133</v>
      </c>
    </row>
    <row r="48" spans="1:6" ht="15.75">
      <c r="A48" s="37" t="s">
        <v>163</v>
      </c>
      <c r="B48" s="37"/>
      <c r="C48" s="104" t="s">
        <v>164</v>
      </c>
      <c r="D48" s="67"/>
      <c r="E48" s="106">
        <v>0.5</v>
      </c>
      <c r="F48" s="69"/>
    </row>
    <row r="49" spans="1:6" ht="15.75">
      <c r="A49" s="37" t="s">
        <v>165</v>
      </c>
      <c r="B49" s="36"/>
      <c r="C49" s="104" t="s">
        <v>166</v>
      </c>
      <c r="D49" s="107"/>
      <c r="E49" s="94">
        <f>50%*E47</f>
        <v>0</v>
      </c>
      <c r="F49" s="108"/>
    </row>
    <row r="50" spans="1:6" ht="15.75">
      <c r="A50" s="82"/>
      <c r="B50" s="82"/>
      <c r="C50" s="67"/>
      <c r="D50" s="67"/>
      <c r="E50" s="68"/>
      <c r="F50" s="69"/>
    </row>
    <row r="51" spans="1:6" ht="20.25">
      <c r="A51" s="109" t="s">
        <v>167</v>
      </c>
      <c r="B51" s="109" t="s">
        <v>168</v>
      </c>
      <c r="C51" s="110" t="s">
        <v>169</v>
      </c>
      <c r="D51" s="111" t="s">
        <v>170</v>
      </c>
      <c r="E51" s="112" t="e">
        <f>E43/E49</f>
        <v>#DIV/0!</v>
      </c>
      <c r="F51" s="113"/>
    </row>
    <row r="52" spans="1:6" ht="15.75">
      <c r="A52" s="82"/>
      <c r="B52" s="82"/>
      <c r="C52" s="67"/>
      <c r="D52" s="67"/>
      <c r="E52" s="68"/>
      <c r="F52" s="69"/>
    </row>
    <row r="53" spans="1:6" ht="15.75">
      <c r="A53" s="82"/>
      <c r="B53" s="82"/>
      <c r="C53" s="114" t="s">
        <v>171</v>
      </c>
      <c r="D53" s="67"/>
      <c r="E53" s="68"/>
      <c r="F53" s="69"/>
    </row>
    <row r="54" spans="1:6" ht="15.75">
      <c r="A54" s="82"/>
      <c r="B54" s="82"/>
      <c r="C54" s="114" t="s">
        <v>172</v>
      </c>
      <c r="D54" s="67"/>
      <c r="E54" s="68"/>
      <c r="F54" s="69"/>
    </row>
  </sheetData>
  <sheetProtection/>
  <mergeCells count="7">
    <mergeCell ref="A45:E45"/>
    <mergeCell ref="A4:E4"/>
    <mergeCell ref="A11:E11"/>
    <mergeCell ref="A20:E20"/>
    <mergeCell ref="A26:E26"/>
    <mergeCell ref="A28:E28"/>
    <mergeCell ref="A39:E39"/>
  </mergeCells>
  <printOptions/>
  <pageMargins left="0.7" right="0.7" top="0.75" bottom="0.75" header="0.3" footer="0.3"/>
  <pageSetup orientation="portrait" paperSize="9"/>
  <ignoredErrors>
    <ignoredError sqref="E2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Gerada</dc:creator>
  <cp:keywords/>
  <dc:description/>
  <cp:lastModifiedBy>Priscilla Civelli</cp:lastModifiedBy>
  <dcterms:created xsi:type="dcterms:W3CDTF">2020-07-14T10:36:50Z</dcterms:created>
  <dcterms:modified xsi:type="dcterms:W3CDTF">2020-07-29T14:16:09Z</dcterms:modified>
  <cp:category/>
  <cp:version/>
  <cp:contentType/>
  <cp:contentStatus/>
</cp:coreProperties>
</file>